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1171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<sst xmlns="http://schemas.openxmlformats.org/spreadsheetml/2006/main" count="218" uniqueCount="108">
  <si>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</si>
  <si>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</si>
  <si>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</si>
  <si>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</si>
  <si>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</si>
  <si>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</si>
  <si>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</si>
  <si>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</si>
  <si>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</si>
  <si>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</si>
  <si>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</si>
  <si>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</si>
  <si>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</si>
  <si>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</si>
  <si>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</si>
  <si>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</si>
  <si>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</si>
  <si>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</si>
  <si>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</si>
  <si>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</si>
  <si>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</si>
  <si>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</si>
  <si>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</si>
  <si>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</si>
  <si>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</si>
  <si>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</si>
  <si>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</si>
  <si>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</si>
  <si>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</si>
  <si>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</si>
  <si>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</si>
  <si>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</si>
  <si>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</si>
  <si>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</si>
  <si>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</si>
  <si>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</si>
  <si>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</si>
  <si>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</si>
  <si>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</si>
  <si>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</si>
  <si>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</si>
  <si>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</si>
  <si>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</si>
  <si>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</si>
  <si>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</si>
  <si>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</si>
  <si>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</si>
  <si>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</si>
  <si>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</si>
  <si>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</si>
  <si>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</si>
  <si>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</si>
  <si>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</si>
  <si>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</si>
  <si>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</si>
  <si>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</si>
  <si>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</si>
  <si>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</si>
  <si>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</si>
  <si>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</si>
  <si>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</si>
  <si>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</si>
  <si>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</si>
  <si>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</si>
  <si>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</si>
  <si>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</si>
  <si>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</si>
  <si>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</si>
  <si>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</si>
  <si>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</si>
  <si>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</si>
  <si>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</si>
  <si>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</si>
  <si>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</si>
  <si>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</si>
  <si>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</si>
  <si>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</si>
  <si>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</si>
  <si>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</si>
  <si>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</si>
  <si>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</si>
  <si>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</si>
  <si>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</si>
  <si>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</si>
  <si>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</si>
  <si>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</si>
  <si>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</si>
  <si>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</si>
  <si>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</si>
  <si>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</si>
  <si>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</si>
  <si>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</si>
  <si>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</si>
  <si>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中川町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</si>
  <si>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</si>
  <si>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</si>
  <si>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</si>
  <si>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</si>
  <si>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</si>
  <si>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</si>
  <si>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</si>
  <si>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</si>
  <si>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</si>
  <si>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</si>
  <si>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</si>
  <si>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簡易水道事業は、類似団体平均と比較すると料金回収率は高い水準にあるが、料金改定を行っても人口減少や節水等により、給水収益の増収があまり見込めない為、収益的収支比率は改善されない状況となっている。また、施設利用率についても類似団体と比較するとやや高い値となっているが、有収率が微減傾向にあるため漏水の早期発見・修理に努め有収率の向上を図っていく。</t>
    <phoneticPr fontId="4"/>
  </si>
  <si>
    <t>　本町は平成19年度に料金改定を行い給水収益の増収を図ったが、人口減少等が進む中で使用料収入の増加が見込めない状況であり、一般会計からの多額の繰入により運営している状況にある。有収率の向上に努めるとともに維持管理のあり方などを見直し、将来に向けた経営の見直しをしていく必要がある。</t>
    <phoneticPr fontId="4"/>
  </si>
  <si>
    <t>　類似団体と比較するとやや低い水準にあるが、経過年数及び財源の確保なども視野に入れ、今後の更新を計画していく必要がある。</t>
    <rPh sb="13" eb="1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</si>
</sst>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0.66</c:v>
                </c:pt>
                <c:pt idx="1">
                  <c:v>0.96</c:v>
                </c:pt>
                <c:pt idx="2">
                  <c:v>0.96</c:v>
                </c:pt>
                <c:pt idx="3">
                  <c:v>0.67</c:v>
                </c:pt>
                <c:pt idx="4">
                  <c:v>0.59</c:v>
                </c:pt>
              </c:numCache>
            </c:numRef>
          </c:val>
        </c:ser>
        <c:dLbls>
          <c:showLegendKey val="0"/>
          <c:showVal val="0"/>
          <c:showCatName val="0"/>
          <c:showSerName val="0"/>
          <c:showPercent val="0"/>
          <c:showBubbleSize val="0"/>
        </c:dLbls>
        <c:gapWidth val="150"/>
        <c:axId val="84417536"/>
        <c:axId val="844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4417536"/>
        <c:axId val="84436480"/>
      </c:lineChart>
      <c:dateAx>
        <c:axId val="84417536"/>
        <c:scaling>
          <c:orientation val="minMax"/>
        </c:scaling>
        <c:delete val="1"/>
        <c:axPos val="b"/>
        <c:numFmt formatCode="ge" sourceLinked="1"/>
        <c:majorTickMark val="none"/>
        <c:minorTickMark val="none"/>
        <c:tickLblPos val="none"/>
        <c:crossAx val="84436480"/>
        <c:crosses val="autoZero"/>
        <c:auto val="1"/>
        <c:lblOffset val="100"/>
        <c:baseTimeUnit val="years"/>
      </c:dateAx>
      <c:valAx>
        <c:axId val="844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56.87</c:v>
                </c:pt>
                <c:pt idx="1">
                  <c:v>55.9</c:v>
                </c:pt>
                <c:pt idx="2">
                  <c:v>70.33</c:v>
                </c:pt>
                <c:pt idx="3">
                  <c:v>56.06</c:v>
                </c:pt>
                <c:pt idx="4">
                  <c:v>56.41</c:v>
                </c:pt>
              </c:numCache>
            </c:numRef>
          </c:val>
        </c:ser>
        <c:dLbls>
          <c:showLegendKey val="0"/>
          <c:showVal val="0"/>
          <c:showCatName val="0"/>
          <c:showSerName val="0"/>
          <c:showPercent val="0"/>
          <c:showBubbleSize val="0"/>
        </c:dLbls>
        <c:gapWidth val="150"/>
        <c:axId val="82065664"/>
        <c:axId val="82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2065664"/>
        <c:axId val="82067840"/>
      </c:lineChart>
      <c:dateAx>
        <c:axId val="82065664"/>
        <c:scaling>
          <c:orientation val="minMax"/>
        </c:scaling>
        <c:delete val="1"/>
        <c:axPos val="b"/>
        <c:numFmt formatCode="ge" sourceLinked="1"/>
        <c:majorTickMark val="none"/>
        <c:minorTickMark val="none"/>
        <c:tickLblPos val="none"/>
        <c:crossAx val="82067840"/>
        <c:crosses val="autoZero"/>
        <c:auto val="1"/>
        <c:lblOffset val="100"/>
        <c:baseTimeUnit val="years"/>
      </c:dateAx>
      <c:valAx>
        <c:axId val="82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89.99</c:v>
                </c:pt>
                <c:pt idx="1">
                  <c:v>87.53</c:v>
                </c:pt>
                <c:pt idx="2">
                  <c:v>69.349999999999994</c:v>
                </c:pt>
                <c:pt idx="3">
                  <c:v>85.42</c:v>
                </c:pt>
                <c:pt idx="4">
                  <c:v>82.6</c:v>
                </c:pt>
              </c:numCache>
            </c:numRef>
          </c:val>
        </c:ser>
        <c:dLbls>
          <c:showLegendKey val="0"/>
          <c:showVal val="0"/>
          <c:showCatName val="0"/>
          <c:showSerName val="0"/>
          <c:showPercent val="0"/>
          <c:showBubbleSize val="0"/>
        </c:dLbls>
        <c:gapWidth val="150"/>
        <c:axId val="82081664"/>
        <c:axId val="82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2081664"/>
        <c:axId val="82087936"/>
      </c:lineChart>
      <c:dateAx>
        <c:axId val="82081664"/>
        <c:scaling>
          <c:orientation val="minMax"/>
        </c:scaling>
        <c:delete val="1"/>
        <c:axPos val="b"/>
        <c:numFmt formatCode="ge" sourceLinked="1"/>
        <c:majorTickMark val="none"/>
        <c:minorTickMark val="none"/>
        <c:tickLblPos val="none"/>
        <c:crossAx val="82087936"/>
        <c:crosses val="autoZero"/>
        <c:auto val="1"/>
        <c:lblOffset val="100"/>
        <c:baseTimeUnit val="years"/>
      </c:dateAx>
      <c:valAx>
        <c:axId val="82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76.34</c:v>
                </c:pt>
                <c:pt idx="1">
                  <c:v>78.61</c:v>
                </c:pt>
                <c:pt idx="2">
                  <c:v>76.290000000000006</c:v>
                </c:pt>
                <c:pt idx="3">
                  <c:v>76.27</c:v>
                </c:pt>
                <c:pt idx="4">
                  <c:v>76.989999999999995</c:v>
                </c:pt>
              </c:numCache>
            </c:numRef>
          </c:val>
        </c:ser>
        <c:dLbls>
          <c:showLegendKey val="0"/>
          <c:showVal val="0"/>
          <c:showCatName val="0"/>
          <c:showSerName val="0"/>
          <c:showPercent val="0"/>
          <c:showBubbleSize val="0"/>
        </c:dLbls>
        <c:gapWidth val="150"/>
        <c:axId val="84533632"/>
        <c:axId val="845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4533632"/>
        <c:axId val="84535936"/>
      </c:lineChart>
      <c:dateAx>
        <c:axId val="84533632"/>
        <c:scaling>
          <c:orientation val="minMax"/>
        </c:scaling>
        <c:delete val="1"/>
        <c:axPos val="b"/>
        <c:numFmt formatCode="ge" sourceLinked="1"/>
        <c:majorTickMark val="none"/>
        <c:minorTickMark val="none"/>
        <c:tickLblPos val="none"/>
        <c:crossAx val="84535936"/>
        <c:crosses val="autoZero"/>
        <c:auto val="1"/>
        <c:lblOffset val="100"/>
        <c:baseTimeUnit val="years"/>
      </c:dateAx>
      <c:valAx>
        <c:axId val="845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484032"/>
        <c:axId val="1435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484032"/>
        <c:axId val="143555584"/>
      </c:lineChart>
      <c:dateAx>
        <c:axId val="143484032"/>
        <c:scaling>
          <c:orientation val="minMax"/>
        </c:scaling>
        <c:delete val="1"/>
        <c:axPos val="b"/>
        <c:numFmt formatCode="ge" sourceLinked="1"/>
        <c:majorTickMark val="none"/>
        <c:minorTickMark val="none"/>
        <c:tickLblPos val="none"/>
        <c:crossAx val="143555584"/>
        <c:crosses val="autoZero"/>
        <c:auto val="1"/>
        <c:lblOffset val="100"/>
        <c:baseTimeUnit val="years"/>
      </c:dateAx>
      <c:valAx>
        <c:axId val="1435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823360"/>
        <c:axId val="179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823360"/>
        <c:axId val="179812992"/>
      </c:lineChart>
      <c:dateAx>
        <c:axId val="161823360"/>
        <c:scaling>
          <c:orientation val="minMax"/>
        </c:scaling>
        <c:delete val="1"/>
        <c:axPos val="b"/>
        <c:numFmt formatCode="ge" sourceLinked="1"/>
        <c:majorTickMark val="none"/>
        <c:minorTickMark val="none"/>
        <c:tickLblPos val="none"/>
        <c:crossAx val="179812992"/>
        <c:crosses val="autoZero"/>
        <c:auto val="1"/>
        <c:lblOffset val="100"/>
        <c:baseTimeUnit val="years"/>
      </c:dateAx>
      <c:valAx>
        <c:axId val="179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37984"/>
        <c:axId val="705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37984"/>
        <c:axId val="70539904"/>
      </c:lineChart>
      <c:dateAx>
        <c:axId val="70537984"/>
        <c:scaling>
          <c:orientation val="minMax"/>
        </c:scaling>
        <c:delete val="1"/>
        <c:axPos val="b"/>
        <c:numFmt formatCode="ge" sourceLinked="1"/>
        <c:majorTickMark val="none"/>
        <c:minorTickMark val="none"/>
        <c:tickLblPos val="none"/>
        <c:crossAx val="70539904"/>
        <c:crosses val="autoZero"/>
        <c:auto val="1"/>
        <c:lblOffset val="100"/>
        <c:baseTimeUnit val="years"/>
      </c:dateAx>
      <c:valAx>
        <c:axId val="705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50272"/>
        <c:axId val="705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50272"/>
        <c:axId val="70552192"/>
      </c:lineChart>
      <c:dateAx>
        <c:axId val="70550272"/>
        <c:scaling>
          <c:orientation val="minMax"/>
        </c:scaling>
        <c:delete val="1"/>
        <c:axPos val="b"/>
        <c:numFmt formatCode="ge" sourceLinked="1"/>
        <c:majorTickMark val="none"/>
        <c:minorTickMark val="none"/>
        <c:tickLblPos val="none"/>
        <c:crossAx val="70552192"/>
        <c:crosses val="autoZero"/>
        <c:auto val="1"/>
        <c:lblOffset val="100"/>
        <c:baseTimeUnit val="years"/>
      </c:dateAx>
      <c:valAx>
        <c:axId val="70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1008</c:v>
                </c:pt>
                <c:pt idx="1">
                  <c:v>1146.67</c:v>
                </c:pt>
                <c:pt idx="2">
                  <c:v>1070.6300000000001</c:v>
                </c:pt>
                <c:pt idx="3">
                  <c:v>1052.79</c:v>
                </c:pt>
                <c:pt idx="4">
                  <c:v>1027.08</c:v>
                </c:pt>
              </c:numCache>
            </c:numRef>
          </c:val>
        </c:ser>
        <c:dLbls>
          <c:showLegendKey val="0"/>
          <c:showVal val="0"/>
          <c:showCatName val="0"/>
          <c:showSerName val="0"/>
          <c:showPercent val="0"/>
          <c:showBubbleSize val="0"/>
        </c:dLbls>
        <c:gapWidth val="150"/>
        <c:axId val="70578560"/>
        <c:axId val="70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0578560"/>
        <c:axId val="70580480"/>
      </c:lineChart>
      <c:dateAx>
        <c:axId val="70578560"/>
        <c:scaling>
          <c:orientation val="minMax"/>
        </c:scaling>
        <c:delete val="1"/>
        <c:axPos val="b"/>
        <c:numFmt formatCode="ge" sourceLinked="1"/>
        <c:majorTickMark val="none"/>
        <c:minorTickMark val="none"/>
        <c:tickLblPos val="none"/>
        <c:crossAx val="70580480"/>
        <c:crosses val="autoZero"/>
        <c:auto val="1"/>
        <c:lblOffset val="100"/>
        <c:baseTimeUnit val="years"/>
      </c:dateAx>
      <c:valAx>
        <c:axId val="705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69.16</c:v>
                </c:pt>
                <c:pt idx="1">
                  <c:v>54.67</c:v>
                </c:pt>
                <c:pt idx="2">
                  <c:v>60.89</c:v>
                </c:pt>
                <c:pt idx="3">
                  <c:v>58</c:v>
                </c:pt>
                <c:pt idx="4">
                  <c:v>53.66</c:v>
                </c:pt>
              </c:numCache>
            </c:numRef>
          </c:val>
        </c:ser>
        <c:dLbls>
          <c:showLegendKey val="0"/>
          <c:showVal val="0"/>
          <c:showCatName val="0"/>
          <c:showSerName val="0"/>
          <c:showPercent val="0"/>
          <c:showBubbleSize val="0"/>
        </c:dLbls>
        <c:gapWidth val="150"/>
        <c:axId val="80523264"/>
        <c:axId val="80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80523264"/>
        <c:axId val="80525184"/>
      </c:lineChart>
      <c:dateAx>
        <c:axId val="80523264"/>
        <c:scaling>
          <c:orientation val="minMax"/>
        </c:scaling>
        <c:delete val="1"/>
        <c:axPos val="b"/>
        <c:numFmt formatCode="ge" sourceLinked="1"/>
        <c:majorTickMark val="none"/>
        <c:minorTickMark val="none"/>
        <c:tickLblPos val="none"/>
        <c:crossAx val="80525184"/>
        <c:crosses val="autoZero"/>
        <c:auto val="1"/>
        <c:lblOffset val="100"/>
        <c:baseTimeUnit val="years"/>
      </c:dateAx>
      <c:valAx>
        <c:axId val="80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267.06</c:v>
                </c:pt>
                <c:pt idx="1">
                  <c:v>338.24</c:v>
                </c:pt>
                <c:pt idx="2">
                  <c:v>314.82</c:v>
                </c:pt>
                <c:pt idx="3">
                  <c:v>329.41</c:v>
                </c:pt>
                <c:pt idx="4">
                  <c:v>359.12</c:v>
                </c:pt>
              </c:numCache>
            </c:numRef>
          </c:val>
        </c:ser>
        <c:dLbls>
          <c:showLegendKey val="0"/>
          <c:showVal val="0"/>
          <c:showCatName val="0"/>
          <c:showSerName val="0"/>
          <c:showPercent val="0"/>
          <c:showBubbleSize val="0"/>
        </c:dLbls>
        <c:gapWidth val="150"/>
        <c:axId val="82053760"/>
        <c:axId val="820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82053760"/>
        <c:axId val="82055936"/>
      </c:lineChart>
      <c:dateAx>
        <c:axId val="82053760"/>
        <c:scaling>
          <c:orientation val="minMax"/>
        </c:scaling>
        <c:delete val="1"/>
        <c:axPos val="b"/>
        <c:numFmt formatCode="ge" sourceLinked="1"/>
        <c:majorTickMark val="none"/>
        <c:minorTickMark val="none"/>
        <c:tickLblPos val="none"/>
        <c:crossAx val="82055936"/>
        <c:crosses val="autoZero"/>
        <c:auto val="1"/>
        <c:lblOffset val="100"/>
        <c:baseTimeUnit val="years"/>
      </c:dateAx>
      <c:valAx>
        <c:axId val="820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4" zoomScaleNormal="100" workbookViewId="0">
      <selection activeCell="BJ9" sqref="BJ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中川町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1683</v>
      </c>
      <c r="AJ8" s="55"/>
      <c r="AK8" s="55"/>
      <c r="AL8" s="55"/>
      <c r="AM8" s="55"/>
      <c r="AN8" s="55"/>
      <c r="AO8" s="55"/>
      <c r="AP8" s="56"/>
      <c r="AQ8" s="46">
        <f>データ!R6</f>
        <v>594.74</v>
      </c>
      <c r="AR8" s="46"/>
      <c r="AS8" s="46"/>
      <c r="AT8" s="46"/>
      <c r="AU8" s="46"/>
      <c r="AV8" s="46"/>
      <c r="AW8" s="46"/>
      <c r="AX8" s="46"/>
      <c r="AY8" s="46">
        <f>データ!S6</f>
        <v>2.83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98.34</v>
      </c>
      <c r="S10" s="46"/>
      <c r="T10" s="46"/>
      <c r="U10" s="46"/>
      <c r="V10" s="46"/>
      <c r="W10" s="46"/>
      <c r="X10" s="46"/>
      <c r="Y10" s="46"/>
      <c r="Z10" s="80">
        <f>データ!P6</f>
        <v>4430</v>
      </c>
      <c r="AA10" s="80"/>
      <c r="AB10" s="80"/>
      <c r="AC10" s="80"/>
      <c r="AD10" s="80"/>
      <c r="AE10" s="80"/>
      <c r="AF10" s="80"/>
      <c r="AG10" s="80"/>
      <c r="AH10" s="2"/>
      <c r="AI10" s="80">
        <f>データ!T6</f>
        <v>1601</v>
      </c>
      <c r="AJ10" s="80"/>
      <c r="AK10" s="80"/>
      <c r="AL10" s="80"/>
      <c r="AM10" s="80"/>
      <c r="AN10" s="80"/>
      <c r="AO10" s="80"/>
      <c r="AP10" s="80"/>
      <c r="AQ10" s="46">
        <f>データ!U6</f>
        <v>6.45</v>
      </c>
      <c r="AR10" s="46"/>
      <c r="AS10" s="46"/>
      <c r="AT10" s="46"/>
      <c r="AU10" s="46"/>
      <c r="AV10" s="46"/>
      <c r="AW10" s="46"/>
      <c r="AX10" s="46"/>
      <c r="AY10" s="46">
        <f>データ!V6</f>
        <v>248.22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14711</v>
      </c>
      <c r="D6" s="31">
        <f t="shared" si="3"/>
        <v>47</v>
      </c>
      <c r="E6" s="31">
        <f t="shared" si="3"/>
        <v>1</v>
      </c>
      <c r="F6" s="31">
        <f t="shared" si="3"/>
        <v>0</v>
      </c>
      <c r="G6" s="31">
        <f t="shared" si="3"/>
        <v>0</v>
      </c>
      <c r="H6" s="31" t="str">
        <f t="shared" si="3"/>
        <v>北海道　中川町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98.34</v>
      </c>
      <c r="P6" s="32">
        <f t="shared" si="3"/>
        <v>4430</v>
      </c>
      <c r="Q6" s="32">
        <f t="shared" si="3"/>
        <v>1683</v>
      </c>
      <c r="R6" s="32">
        <f t="shared" si="3"/>
        <v>594.74</v>
      </c>
      <c r="S6" s="32">
        <f t="shared" si="3"/>
        <v>2.83</v>
      </c>
      <c r="T6" s="32">
        <f t="shared" si="3"/>
        <v>1601</v>
      </c>
      <c r="U6" s="32">
        <f t="shared" si="3"/>
        <v>6.45</v>
      </c>
      <c r="V6" s="32">
        <f t="shared" si="3"/>
        <v>248.22</v>
      </c>
      <c r="W6" s="33">
        <f>IF(W7="",NA(),W7)</f>
        <v>76.34</v>
      </c>
      <c r="X6" s="33">
        <f t="shared" ref="X6:AF6" si="4">IF(X7="",NA(),X7)</f>
        <v>78.61</v>
      </c>
      <c r="Y6" s="33">
        <f t="shared" si="4"/>
        <v>76.290000000000006</v>
      </c>
      <c r="Z6" s="33">
        <f t="shared" si="4"/>
        <v>76.27</v>
      </c>
      <c r="AA6" s="33">
        <f t="shared" si="4"/>
        <v>76.989999999999995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1008</v>
      </c>
      <c r="BE6" s="33">
        <f t="shared" ref="BE6:BM6" si="7">IF(BE7="",NA(),BE7)</f>
        <v>1146.67</v>
      </c>
      <c r="BF6" s="33">
        <f t="shared" si="7"/>
        <v>1070.6300000000001</v>
      </c>
      <c r="BG6" s="33">
        <f t="shared" si="7"/>
        <v>1052.79</v>
      </c>
      <c r="BH6" s="33">
        <f t="shared" si="7"/>
        <v>1027.08</v>
      </c>
      <c r="BI6" s="33">
        <f t="shared" si="7"/>
        <v>1442.51</v>
      </c>
      <c r="BJ6" s="33">
        <f t="shared" si="7"/>
        <v>1496.15</v>
      </c>
      <c r="BK6" s="33">
        <f t="shared" si="7"/>
        <v>1462.56</v>
      </c>
      <c r="BL6" s="33">
        <f t="shared" si="7"/>
        <v>1486.62</v>
      </c>
      <c r="BM6" s="33">
        <f t="shared" si="7"/>
        <v>1510.14</v>
      </c>
      <c r="BN6" s="32" t="str">
        <f>IF(BN7="","",IF(BN7="-","【-】","【"&amp;SUBSTITUTE(TEXT(BN7,"#,##0.00"),"-","△")&amp;"】"))</f>
        <v>【1,242.90】</v>
      </c>
      <c r="BO6" s="33">
        <f>IF(BO7="",NA(),BO7)</f>
        <v>69.16</v>
      </c>
      <c r="BP6" s="33">
        <f t="shared" ref="BP6:BX6" si="8">IF(BP7="",NA(),BP7)</f>
        <v>54.67</v>
      </c>
      <c r="BQ6" s="33">
        <f t="shared" si="8"/>
        <v>60.89</v>
      </c>
      <c r="BR6" s="33">
        <f t="shared" si="8"/>
        <v>58</v>
      </c>
      <c r="BS6" s="33">
        <f t="shared" si="8"/>
        <v>53.66</v>
      </c>
      <c r="BT6" s="33">
        <f t="shared" si="8"/>
        <v>33.299999999999997</v>
      </c>
      <c r="BU6" s="33">
        <f t="shared" si="8"/>
        <v>33.01</v>
      </c>
      <c r="BV6" s="33">
        <f t="shared" si="8"/>
        <v>32.39</v>
      </c>
      <c r="BW6" s="33">
        <f t="shared" si="8"/>
        <v>24.39</v>
      </c>
      <c r="BX6" s="33">
        <f t="shared" si="8"/>
        <v>22.67</v>
      </c>
      <c r="BY6" s="32" t="str">
        <f>IF(BY7="","",IF(BY7="-","【-】","【"&amp;SUBSTITUTE(TEXT(BY7,"#,##0.00"),"-","△")&amp;"】"))</f>
        <v>【33.35】</v>
      </c>
      <c r="BZ6" s="33">
        <f>IF(BZ7="",NA(),BZ7)</f>
        <v>267.06</v>
      </c>
      <c r="CA6" s="33">
        <f t="shared" ref="CA6:CI6" si="9">IF(CA7="",NA(),CA7)</f>
        <v>338.24</v>
      </c>
      <c r="CB6" s="33">
        <f t="shared" si="9"/>
        <v>314.82</v>
      </c>
      <c r="CC6" s="33">
        <f t="shared" si="9"/>
        <v>329.41</v>
      </c>
      <c r="CD6" s="33">
        <f t="shared" si="9"/>
        <v>359.12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56.87</v>
      </c>
      <c r="CL6" s="33">
        <f t="shared" ref="CL6:CT6" si="10">IF(CL7="",NA(),CL7)</f>
        <v>55.9</v>
      </c>
      <c r="CM6" s="33">
        <f t="shared" si="10"/>
        <v>70.33</v>
      </c>
      <c r="CN6" s="33">
        <f t="shared" si="10"/>
        <v>56.06</v>
      </c>
      <c r="CO6" s="33">
        <f t="shared" si="10"/>
        <v>56.41</v>
      </c>
      <c r="CP6" s="33">
        <f t="shared" si="10"/>
        <v>50.66</v>
      </c>
      <c r="CQ6" s="33">
        <f t="shared" si="10"/>
        <v>51.11</v>
      </c>
      <c r="CR6" s="33">
        <f t="shared" si="10"/>
        <v>50.49</v>
      </c>
      <c r="CS6" s="33">
        <f t="shared" si="10"/>
        <v>48.36</v>
      </c>
      <c r="CT6" s="33">
        <f t="shared" si="10"/>
        <v>48.7</v>
      </c>
      <c r="CU6" s="32" t="str">
        <f>IF(CU7="","",IF(CU7="-","【-】","【"&amp;SUBSTITUTE(TEXT(CU7,"#,##0.00"),"-","△")&amp;"】"))</f>
        <v>【57.58】</v>
      </c>
      <c r="CV6" s="33">
        <f>IF(CV7="",NA(),CV7)</f>
        <v>89.99</v>
      </c>
      <c r="CW6" s="33">
        <f t="shared" ref="CW6:DE6" si="11">IF(CW7="",NA(),CW7)</f>
        <v>87.53</v>
      </c>
      <c r="CX6" s="33">
        <f t="shared" si="11"/>
        <v>69.349999999999994</v>
      </c>
      <c r="CY6" s="33">
        <f t="shared" si="11"/>
        <v>85.42</v>
      </c>
      <c r="CZ6" s="33">
        <f t="shared" si="11"/>
        <v>82.6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0.66</v>
      </c>
      <c r="ED6" s="33">
        <f t="shared" ref="ED6:EL6" si="14">IF(ED7="",NA(),ED7)</f>
        <v>0.96</v>
      </c>
      <c r="EE6" s="33">
        <f t="shared" si="14"/>
        <v>0.96</v>
      </c>
      <c r="EF6" s="33">
        <f t="shared" si="14"/>
        <v>0.67</v>
      </c>
      <c r="EG6" s="33">
        <f t="shared" si="14"/>
        <v>0.59</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14711</v>
      </c>
      <c r="D7" s="35">
        <v>47</v>
      </c>
      <c r="E7" s="35">
        <v>1</v>
      </c>
      <c r="F7" s="35">
        <v>0</v>
      </c>
      <c r="G7" s="35">
        <v>0</v>
      </c>
      <c r="H7" s="35" t="s">
        <v>93</v>
      </c>
      <c r="I7" s="35" t="s">
        <v>94</v>
      </c>
      <c r="J7" s="35" t="s">
        <v>95</v>
      </c>
      <c r="K7" s="35" t="s">
        <v>96</v>
      </c>
      <c r="L7" s="35" t="s">
        <v>97</v>
      </c>
      <c r="M7" s="36" t="s">
        <v>98</v>
      </c>
      <c r="N7" s="36" t="s">
        <v>99</v>
      </c>
      <c r="O7" s="36">
        <v>98.34</v>
      </c>
      <c r="P7" s="36">
        <v>4430</v>
      </c>
      <c r="Q7" s="36">
        <v>1683</v>
      </c>
      <c r="R7" s="36">
        <v>594.74</v>
      </c>
      <c r="S7" s="36">
        <v>2.83</v>
      </c>
      <c r="T7" s="36">
        <v>1601</v>
      </c>
      <c r="U7" s="36">
        <v>6.45</v>
      </c>
      <c r="V7" s="36">
        <v>248.22</v>
      </c>
      <c r="W7" s="36">
        <v>76.34</v>
      </c>
      <c r="X7" s="36">
        <v>78.61</v>
      </c>
      <c r="Y7" s="36">
        <v>76.290000000000006</v>
      </c>
      <c r="Z7" s="36">
        <v>76.27</v>
      </c>
      <c r="AA7" s="36">
        <v>76.989999999999995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1008</v>
      </c>
      <c r="BE7" s="36">
        <v>1146.67</v>
      </c>
      <c r="BF7" s="36">
        <v>1070.6300000000001</v>
      </c>
      <c r="BG7" s="36">
        <v>1052.79</v>
      </c>
      <c r="BH7" s="36">
        <v>1027.08</v>
      </c>
      <c r="BI7" s="36">
        <v>1442.51</v>
      </c>
      <c r="BJ7" s="36">
        <v>1496.15</v>
      </c>
      <c r="BK7" s="36">
        <v>1462.56</v>
      </c>
      <c r="BL7" s="36">
        <v>1486.62</v>
      </c>
      <c r="BM7" s="36">
        <v>1510.14</v>
      </c>
      <c r="BN7" s="36">
        <v>1242.9000000000001</v>
      </c>
      <c r="BO7" s="36">
        <v>69.16</v>
      </c>
      <c r="BP7" s="36">
        <v>54.67</v>
      </c>
      <c r="BQ7" s="36">
        <v>60.89</v>
      </c>
      <c r="BR7" s="36">
        <v>58</v>
      </c>
      <c r="BS7" s="36">
        <v>53.66</v>
      </c>
      <c r="BT7" s="36">
        <v>33.299999999999997</v>
      </c>
      <c r="BU7" s="36">
        <v>33.01</v>
      </c>
      <c r="BV7" s="36">
        <v>32.39</v>
      </c>
      <c r="BW7" s="36">
        <v>24.39</v>
      </c>
      <c r="BX7" s="36">
        <v>22.67</v>
      </c>
      <c r="BY7" s="36">
        <v>33.35</v>
      </c>
      <c r="BZ7" s="36">
        <v>267.06</v>
      </c>
      <c r="CA7" s="36">
        <v>338.24</v>
      </c>
      <c r="CB7" s="36">
        <v>314.82</v>
      </c>
      <c r="CC7" s="36">
        <v>329.41</v>
      </c>
      <c r="CD7" s="36">
        <v>359.12</v>
      </c>
      <c r="CE7" s="36">
        <v>526.57000000000005</v>
      </c>
      <c r="CF7" s="36">
        <v>523.08000000000004</v>
      </c>
      <c r="CG7" s="36">
        <v>530.83000000000004</v>
      </c>
      <c r="CH7" s="36">
        <v>734.18</v>
      </c>
      <c r="CI7" s="36">
        <v>789.62</v>
      </c>
      <c r="CJ7" s="36">
        <v>524.69000000000005</v>
      </c>
      <c r="CK7" s="36">
        <v>56.87</v>
      </c>
      <c r="CL7" s="36">
        <v>55.9</v>
      </c>
      <c r="CM7" s="36">
        <v>70.33</v>
      </c>
      <c r="CN7" s="36">
        <v>56.06</v>
      </c>
      <c r="CO7" s="36">
        <v>56.41</v>
      </c>
      <c r="CP7" s="36">
        <v>50.66</v>
      </c>
      <c r="CQ7" s="36">
        <v>51.11</v>
      </c>
      <c r="CR7" s="36">
        <v>50.49</v>
      </c>
      <c r="CS7" s="36">
        <v>48.36</v>
      </c>
      <c r="CT7" s="36">
        <v>48.7</v>
      </c>
      <c r="CU7" s="36">
        <v>57.58</v>
      </c>
      <c r="CV7" s="36">
        <v>89.99</v>
      </c>
      <c r="CW7" s="36">
        <v>87.53</v>
      </c>
      <c r="CX7" s="36">
        <v>69.349999999999994</v>
      </c>
      <c r="CY7" s="36">
        <v>85.42</v>
      </c>
      <c r="CZ7" s="36">
        <v>82.6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0.66</v>
      </c>
      <c r="ED7" s="36">
        <v>0.96</v>
      </c>
      <c r="EE7" s="36">
        <v>0.96</v>
      </c>
      <c r="EF7" s="36">
        <v>0.67</v>
      </c>
      <c r="EG7" s="36">
        <v>0.59</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2017-02-13T10:29:45Z</cp:lastPrinted>
  <dcterms:created xsi:type="dcterms:W3CDTF">2016-12-02T02:14:24Z</dcterms:created>
  <dcterms:modified xsi:type="dcterms:W3CDTF">2017-02-13T11:11:52Z</dcterms:modified>
  <cp:category/>
</cp:coreProperties>
</file>